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boyscouts-my.sharepoint.com/personal/anwilson_scouting_org/Documents/SNFS/2024/"/>
    </mc:Choice>
  </mc:AlternateContent>
  <xr:revisionPtr revIDLastSave="1" documentId="8_{FAD23D3A-1530-40FC-8CFE-8C0A422E2025}" xr6:coauthVersionLast="47" xr6:coauthVersionMax="47" xr10:uidLastSave="{E019ACDF-B683-42DB-8B38-6E16584D26B9}"/>
  <bookViews>
    <workbookView minimized="1" xWindow="6255" yWindow="2880" windowWidth="21600" windowHeight="11295" xr2:uid="{B1A2C357-A1E6-4AFB-AC1B-85AABF67ED8B}"/>
  </bookViews>
  <sheets>
    <sheet name="Sheet1" sheetId="1" r:id="rId1"/>
    <sheet name="Sheet3" sheetId="3" r:id="rId2"/>
    <sheet name="Sheet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 l="1"/>
  <c r="F3" i="1" s="1"/>
  <c r="D4" i="1"/>
  <c r="F4" i="1" s="1"/>
  <c r="D5" i="1"/>
  <c r="D2" i="1"/>
  <c r="F2" i="1" s="1"/>
  <c r="B2" i="3"/>
  <c r="C2" i="3"/>
  <c r="D2" i="3" s="1"/>
  <c r="G2" i="3"/>
  <c r="B3" i="3"/>
  <c r="C3" i="3"/>
  <c r="D3" i="3" s="1"/>
  <c r="G3" i="3"/>
  <c r="B4" i="3"/>
  <c r="C4" i="3"/>
  <c r="D4" i="3" s="1"/>
  <c r="G4" i="3"/>
  <c r="B5" i="3"/>
  <c r="C5" i="3"/>
  <c r="D5" i="3" s="1"/>
  <c r="G5" i="3"/>
  <c r="B6" i="3"/>
  <c r="C6" i="3"/>
  <c r="D6" i="3" s="1"/>
  <c r="G6" i="3"/>
  <c r="B7" i="3"/>
  <c r="D7" i="3"/>
  <c r="G7" i="3"/>
  <c r="H8" i="2"/>
  <c r="I8" i="2" s="1"/>
  <c r="B8" i="2"/>
  <c r="D8" i="2" s="1"/>
  <c r="F8" i="2" s="1"/>
  <c r="I7" i="2"/>
  <c r="D7" i="2"/>
  <c r="F7" i="2" s="1"/>
  <c r="I6" i="2"/>
  <c r="E6" i="2"/>
  <c r="F6" i="2" s="1"/>
  <c r="D6" i="2"/>
  <c r="I5" i="2"/>
  <c r="F5" i="2"/>
  <c r="E5" i="2"/>
  <c r="D5" i="2"/>
  <c r="I4" i="2"/>
  <c r="E4" i="2"/>
  <c r="F4" i="2" s="1"/>
  <c r="D4" i="2"/>
  <c r="I3" i="2"/>
  <c r="F3" i="2"/>
  <c r="E3" i="2"/>
  <c r="D3" i="2"/>
  <c r="I2" i="2"/>
  <c r="E2" i="2"/>
  <c r="F2" i="2" s="1"/>
  <c r="D2" i="2"/>
  <c r="B9" i="2" l="1"/>
  <c r="H9" i="2"/>
  <c r="I9" i="2" l="1"/>
  <c r="H10" i="2"/>
  <c r="B10" i="2"/>
  <c r="D9" i="2"/>
  <c r="F9" i="2" s="1"/>
  <c r="D10" i="2" l="1"/>
  <c r="F10" i="2" s="1"/>
  <c r="B11" i="2"/>
  <c r="H11" i="2"/>
  <c r="I10" i="2"/>
  <c r="I11" i="2" l="1"/>
  <c r="H12" i="2"/>
  <c r="B12" i="2"/>
  <c r="D11" i="2"/>
  <c r="F11" i="2" s="1"/>
  <c r="B13" i="2" l="1"/>
  <c r="D12" i="2"/>
  <c r="F12" i="2" s="1"/>
  <c r="H13" i="2"/>
  <c r="I12" i="2"/>
  <c r="H14" i="2" l="1"/>
  <c r="I13" i="2"/>
  <c r="D13" i="2"/>
  <c r="F13" i="2" s="1"/>
  <c r="B14" i="2"/>
  <c r="B15" i="2" l="1"/>
  <c r="D14" i="2"/>
  <c r="F14" i="2" s="1"/>
  <c r="I14" i="2"/>
  <c r="H15" i="2"/>
  <c r="H16" i="2" l="1"/>
  <c r="I15" i="2"/>
  <c r="D15" i="2"/>
  <c r="F15" i="2" s="1"/>
  <c r="B16" i="2"/>
  <c r="D16" i="2" l="1"/>
  <c r="F16" i="2" s="1"/>
  <c r="B17" i="2"/>
  <c r="B18" i="2" s="1"/>
  <c r="D18" i="2" s="1"/>
  <c r="F18" i="2" s="1"/>
  <c r="I16" i="2"/>
  <c r="H17" i="2"/>
  <c r="H18" i="2" l="1"/>
  <c r="I18" i="2" s="1"/>
  <c r="I17" i="2"/>
</calcChain>
</file>

<file path=xl/sharedStrings.xml><?xml version="1.0" encoding="utf-8"?>
<sst xmlns="http://schemas.openxmlformats.org/spreadsheetml/2006/main" count="49" uniqueCount="38">
  <si>
    <t>Month</t>
  </si>
  <si>
    <t>Scout that has been registered previously</t>
  </si>
  <si>
    <t>Scout Life Magazine</t>
  </si>
  <si>
    <t>August '22</t>
  </si>
  <si>
    <t>September '22</t>
  </si>
  <si>
    <t>October '22</t>
  </si>
  <si>
    <t>November '22</t>
  </si>
  <si>
    <t>December '22</t>
  </si>
  <si>
    <t>Total With Council insurance fee</t>
  </si>
  <si>
    <t xml:space="preserve"> Adult Fee     $3.75/month</t>
  </si>
  <si>
    <t xml:space="preserve">New Scout      Dec 2022-     Dec 2023  </t>
  </si>
  <si>
    <t>New Scout to December 2022  With New Scout fee $25</t>
  </si>
  <si>
    <r>
      <t xml:space="preserve">January '23 </t>
    </r>
    <r>
      <rPr>
        <sz val="12"/>
        <color theme="1"/>
        <rFont val="Calibri"/>
        <family val="2"/>
        <scheme val="minor"/>
      </rPr>
      <t>Recharter</t>
    </r>
  </si>
  <si>
    <t>February '23</t>
  </si>
  <si>
    <t>March '23</t>
  </si>
  <si>
    <t>April '23</t>
  </si>
  <si>
    <t>May '23</t>
  </si>
  <si>
    <t>June '23</t>
  </si>
  <si>
    <t>July '23</t>
  </si>
  <si>
    <t>August '23</t>
  </si>
  <si>
    <t>September '23</t>
  </si>
  <si>
    <t>October '23</t>
  </si>
  <si>
    <t>November '23</t>
  </si>
  <si>
    <t>December '23</t>
  </si>
  <si>
    <t>Youth Fee  $6.25/month</t>
  </si>
  <si>
    <t>Council Fee   $12/year</t>
  </si>
  <si>
    <t xml:space="preserve">New Scout      Dec 2022-            Dec 2023  </t>
  </si>
  <si>
    <t>Total With $12 Council insurance fee</t>
  </si>
  <si>
    <t>Youth</t>
  </si>
  <si>
    <t>Adult</t>
  </si>
  <si>
    <t>MBC</t>
  </si>
  <si>
    <t>Recharter</t>
  </si>
  <si>
    <t>National</t>
  </si>
  <si>
    <t>Council</t>
  </si>
  <si>
    <t>Scout Life</t>
  </si>
  <si>
    <t xml:space="preserve">Total </t>
  </si>
  <si>
    <t>Total with Scout Life</t>
  </si>
  <si>
    <r>
      <t xml:space="preserve">Effective April 1, 2024, the Boy Scouts of America will eliminate the $25 one-time joining fee for new program participants in Cub Scouts, Scouts BSA, Venturing and Sea Scouting. Also at this time, the BSA has increased the regular annual registration fees by $5.00 for youth in Cub Scouts, Scouts BSA, Venturing and Sea Scouts along with a $5 increase for all adult volunteers.  Below is the new fee's structure that will take effect on April 1, 2024. 
</t>
    </r>
    <r>
      <rPr>
        <b/>
        <sz val="11"/>
        <color theme="1"/>
        <rFont val="Calibri"/>
        <family val="2"/>
        <scheme val="minor"/>
      </rPr>
      <t xml:space="preserve">In addition to the new national fee, the Central Minnesota Council will also be increasing the program fee to help offset rising costs of operation. The new council program fee will increase from $12 to $25 for both youth and adult members.
 </t>
    </r>
    <r>
      <rPr>
        <sz val="11"/>
        <color theme="1"/>
        <rFont val="Calibri"/>
        <family val="2"/>
        <scheme val="minor"/>
      </rPr>
      <t xml:space="preserve">
•  $110/yr for Cub Scouts, Scouts BSA, Venturing and Sea Scouting participants
•  $90/yr for all adult volunteers ($5 increase)
•  $25/yr for Merit Badge Counselors (No change in fee. Only for Merit Badge Counselors not already registered as leaders*)
•  $75/yr for Exploring participants Youth &amp; Adult (No change in fee)
•  $100/yr unit renewal/affiliation fee (No change in fee)
•  $15/yr for Scout Life magazine (No change in fee)
*Those adult volunteers that are registered in a unit, district or council position do NOT need to pay an additional $25.00 to be a merit badge counselor. Only those who are solely registered as a merit badge counselor pay the $25.00 annual registration fee. This is to cover annual background checks.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</si>
</sst>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sz val="8"/>
      <name val="Calibri"/>
      <family val="2"/>
      <scheme val="minor"/>
    </font>
    <font>
      <sz val="16"/>
      <color theme="1"/>
      <name val="Calibri"/>
      <family val="2"/>
      <scheme val="minor"/>
    </font>
    <font>
      <sz val="14"/>
      <color theme="1"/>
      <name val="Calibri"/>
      <family val="2"/>
      <scheme val="minor"/>
    </font>
    <font>
      <sz val="12"/>
      <color theme="1"/>
      <name val="Calibri"/>
      <family val="2"/>
      <scheme val="minor"/>
    </font>
    <font>
      <sz val="24"/>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cellStyleXfs>
  <cellXfs count="45">
    <xf numFmtId="0" fontId="0" fillId="0" borderId="0" xfId="0"/>
    <xf numFmtId="0" fontId="2" fillId="0" borderId="5" xfId="0" applyFont="1" applyBorder="1"/>
    <xf numFmtId="0" fontId="2" fillId="0" borderId="0" xfId="0" applyFont="1"/>
    <xf numFmtId="0" fontId="2" fillId="0" borderId="8" xfId="0" applyFont="1" applyBorder="1"/>
    <xf numFmtId="164" fontId="2" fillId="0" borderId="10" xfId="0" applyNumberFormat="1" applyFont="1" applyBorder="1" applyAlignment="1">
      <alignment horizontal="center"/>
    </xf>
    <xf numFmtId="0" fontId="2" fillId="2" borderId="6" xfId="0" applyFont="1" applyFill="1" applyBorder="1"/>
    <xf numFmtId="164" fontId="2" fillId="2" borderId="4" xfId="0" applyNumberFormat="1" applyFont="1" applyFill="1" applyBorder="1" applyAlignment="1">
      <alignment horizontal="center"/>
    </xf>
    <xf numFmtId="0" fontId="2" fillId="0" borderId="6" xfId="0" applyFont="1" applyBorder="1"/>
    <xf numFmtId="0" fontId="2" fillId="0" borderId="7" xfId="0" applyFont="1" applyBorder="1"/>
    <xf numFmtId="164" fontId="2" fillId="0" borderId="0" xfId="0" applyNumberFormat="1" applyFont="1" applyAlignment="1">
      <alignment horizontal="center"/>
    </xf>
    <xf numFmtId="164" fontId="2" fillId="2" borderId="14" xfId="0" applyNumberFormat="1" applyFont="1" applyFill="1" applyBorder="1" applyAlignment="1">
      <alignment horizontal="center"/>
    </xf>
    <xf numFmtId="164" fontId="2" fillId="3" borderId="9" xfId="0" applyNumberFormat="1" applyFont="1" applyFill="1" applyBorder="1" applyAlignment="1">
      <alignment horizontal="center"/>
    </xf>
    <xf numFmtId="164" fontId="2" fillId="3" borderId="4" xfId="0" applyNumberFormat="1" applyFont="1" applyFill="1" applyBorder="1" applyAlignment="1">
      <alignment horizontal="center"/>
    </xf>
    <xf numFmtId="164" fontId="2" fillId="3" borderId="17" xfId="0" applyNumberFormat="1" applyFont="1" applyFill="1" applyBorder="1" applyAlignment="1">
      <alignment horizontal="center"/>
    </xf>
    <xf numFmtId="164" fontId="3" fillId="0" borderId="2" xfId="0" applyNumberFormat="1" applyFont="1" applyBorder="1" applyAlignment="1">
      <alignment horizontal="center" textRotation="90" wrapText="1"/>
    </xf>
    <xf numFmtId="164" fontId="3" fillId="3" borderId="1" xfId="0" applyNumberFormat="1" applyFont="1" applyFill="1" applyBorder="1" applyAlignment="1">
      <alignment horizontal="center" textRotation="90" wrapText="1"/>
    </xf>
    <xf numFmtId="164" fontId="2" fillId="2" borderId="10" xfId="0" applyNumberFormat="1" applyFont="1" applyFill="1" applyBorder="1" applyAlignment="1">
      <alignment horizontal="center"/>
    </xf>
    <xf numFmtId="164" fontId="2" fillId="2" borderId="4" xfId="0" applyNumberFormat="1" applyFont="1" applyFill="1" applyBorder="1" applyAlignment="1">
      <alignment horizontal="center" wrapText="1"/>
    </xf>
    <xf numFmtId="164" fontId="2" fillId="2" borderId="11" xfId="0" applyNumberFormat="1" applyFont="1" applyFill="1" applyBorder="1" applyAlignment="1">
      <alignment horizontal="center"/>
    </xf>
    <xf numFmtId="164" fontId="4" fillId="4" borderId="18" xfId="0" applyNumberFormat="1" applyFont="1" applyFill="1" applyBorder="1" applyAlignment="1">
      <alignment horizontal="center" textRotation="90" wrapText="1"/>
    </xf>
    <xf numFmtId="164" fontId="2" fillId="4" borderId="4" xfId="0" applyNumberFormat="1" applyFont="1" applyFill="1" applyBorder="1" applyAlignment="1">
      <alignment horizontal="center" wrapText="1"/>
    </xf>
    <xf numFmtId="164" fontId="2" fillId="4" borderId="0" xfId="0" applyNumberFormat="1" applyFont="1" applyFill="1" applyAlignment="1">
      <alignment horizontal="center"/>
    </xf>
    <xf numFmtId="164" fontId="4" fillId="4" borderId="2" xfId="0" applyNumberFormat="1" applyFont="1" applyFill="1" applyBorder="1" applyAlignment="1">
      <alignment horizontal="center" textRotation="90" wrapText="1"/>
    </xf>
    <xf numFmtId="164" fontId="2" fillId="4" borderId="12" xfId="0" applyNumberFormat="1" applyFont="1" applyFill="1" applyBorder="1" applyAlignment="1">
      <alignment horizontal="center" wrapText="1"/>
    </xf>
    <xf numFmtId="164" fontId="3" fillId="4" borderId="1" xfId="0" applyNumberFormat="1" applyFont="1" applyFill="1" applyBorder="1" applyAlignment="1">
      <alignment horizontal="center" textRotation="90" wrapText="1"/>
    </xf>
    <xf numFmtId="164" fontId="2" fillId="4" borderId="9" xfId="0" applyNumberFormat="1" applyFont="1" applyFill="1" applyBorder="1" applyAlignment="1">
      <alignment horizontal="center"/>
    </xf>
    <xf numFmtId="164" fontId="2" fillId="4" borderId="4" xfId="0" applyNumberFormat="1" applyFont="1" applyFill="1" applyBorder="1" applyAlignment="1">
      <alignment horizontal="center"/>
    </xf>
    <xf numFmtId="164" fontId="2" fillId="4" borderId="17" xfId="0" applyNumberFormat="1" applyFont="1" applyFill="1" applyBorder="1" applyAlignment="1">
      <alignment horizontal="center"/>
    </xf>
    <xf numFmtId="164" fontId="4" fillId="5" borderId="1" xfId="0" applyNumberFormat="1" applyFont="1" applyFill="1" applyBorder="1" applyAlignment="1">
      <alignment horizontal="center" textRotation="90" wrapText="1"/>
    </xf>
    <xf numFmtId="164" fontId="2" fillId="5" borderId="4" xfId="0" applyNumberFormat="1" applyFont="1" applyFill="1" applyBorder="1" applyAlignment="1">
      <alignment horizontal="center" wrapText="1"/>
    </xf>
    <xf numFmtId="164" fontId="2" fillId="5" borderId="0" xfId="0" applyNumberFormat="1" applyFont="1" applyFill="1" applyAlignment="1">
      <alignment horizontal="center"/>
    </xf>
    <xf numFmtId="164" fontId="3" fillId="5" borderId="16" xfId="0" applyNumberFormat="1" applyFont="1" applyFill="1" applyBorder="1" applyAlignment="1">
      <alignment horizontal="center" textRotation="90" wrapText="1"/>
    </xf>
    <xf numFmtId="164" fontId="2" fillId="5" borderId="13" xfId="0" applyNumberFormat="1" applyFont="1" applyFill="1" applyBorder="1" applyAlignment="1">
      <alignment horizontal="center" wrapText="1"/>
    </xf>
    <xf numFmtId="164" fontId="2" fillId="5" borderId="14" xfId="0" applyNumberFormat="1" applyFont="1" applyFill="1" applyBorder="1" applyAlignment="1">
      <alignment horizontal="center"/>
    </xf>
    <xf numFmtId="164" fontId="2" fillId="5" borderId="15" xfId="0" applyNumberFormat="1" applyFont="1" applyFill="1" applyBorder="1" applyAlignment="1">
      <alignment horizontal="center"/>
    </xf>
    <xf numFmtId="164" fontId="3" fillId="5" borderId="3" xfId="0" applyNumberFormat="1" applyFont="1" applyFill="1" applyBorder="1" applyAlignment="1">
      <alignment horizontal="center" textRotation="90" wrapText="1"/>
    </xf>
    <xf numFmtId="164" fontId="2" fillId="5" borderId="11" xfId="0" applyNumberFormat="1" applyFont="1" applyFill="1" applyBorder="1" applyAlignment="1">
      <alignment horizontal="center"/>
    </xf>
    <xf numFmtId="0" fontId="2" fillId="5" borderId="0" xfId="0" applyFont="1" applyFill="1"/>
    <xf numFmtId="0" fontId="5" fillId="0" borderId="12" xfId="0" applyFont="1" applyBorder="1"/>
    <xf numFmtId="164" fontId="5" fillId="0" borderId="12" xfId="0" applyNumberFormat="1" applyFont="1" applyBorder="1" applyAlignment="1">
      <alignment horizontal="center" wrapText="1"/>
    </xf>
    <xf numFmtId="164" fontId="5" fillId="0" borderId="12" xfId="0" applyNumberFormat="1" applyFont="1" applyBorder="1" applyAlignment="1">
      <alignment horizontal="center"/>
    </xf>
    <xf numFmtId="0" fontId="5" fillId="5" borderId="12" xfId="0" applyFont="1" applyFill="1" applyBorder="1"/>
    <xf numFmtId="164" fontId="0" fillId="5" borderId="0" xfId="0" applyNumberFormat="1" applyFill="1" applyAlignment="1">
      <alignment horizontal="left" vertical="top" wrapText="1"/>
    </xf>
    <xf numFmtId="164" fontId="2" fillId="5" borderId="0" xfId="0" applyNumberFormat="1" applyFont="1" applyFill="1" applyAlignment="1">
      <alignment horizontal="left" vertical="top"/>
    </xf>
    <xf numFmtId="164" fontId="2"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EA512-4950-4B44-8564-A441DDE00C5A}">
  <dimension ref="A1:H20"/>
  <sheetViews>
    <sheetView tabSelected="1" view="pageLayout" zoomScaleNormal="100" workbookViewId="0">
      <selection activeCell="D1" sqref="D1:D1048576"/>
    </sheetView>
  </sheetViews>
  <sheetFormatPr defaultColWidth="21.7109375" defaultRowHeight="21" x14ac:dyDescent="0.35"/>
  <cols>
    <col min="1" max="1" width="24.85546875" style="2" bestFit="1" customWidth="1"/>
    <col min="2" max="3" width="20.85546875" style="9" customWidth="1"/>
    <col min="4" max="4" width="20.85546875" style="21" customWidth="1"/>
    <col min="5" max="6" width="20.85546875" style="30" customWidth="1"/>
    <col min="7" max="7" width="21.7109375" style="21"/>
    <col min="8" max="8" width="21.7109375" style="30"/>
    <col min="9" max="16384" width="21.7109375" style="2"/>
  </cols>
  <sheetData>
    <row r="1" spans="1:8" ht="69.75" customHeight="1" x14ac:dyDescent="0.5">
      <c r="A1" s="38"/>
      <c r="B1" s="39" t="s">
        <v>32</v>
      </c>
      <c r="C1" s="39" t="s">
        <v>33</v>
      </c>
      <c r="D1" s="39" t="s">
        <v>35</v>
      </c>
      <c r="E1" s="39" t="s">
        <v>34</v>
      </c>
      <c r="F1" s="39" t="s">
        <v>36</v>
      </c>
      <c r="G1" s="2"/>
      <c r="H1" s="2"/>
    </row>
    <row r="2" spans="1:8" ht="31.5" x14ac:dyDescent="0.5">
      <c r="A2" s="38" t="s">
        <v>28</v>
      </c>
      <c r="B2" s="40">
        <v>85</v>
      </c>
      <c r="C2" s="40">
        <v>25</v>
      </c>
      <c r="D2" s="39">
        <f>SUM(B2+C2)</f>
        <v>110</v>
      </c>
      <c r="E2" s="39">
        <v>15</v>
      </c>
      <c r="F2" s="40">
        <f>SUM(D2+E2)</f>
        <v>125</v>
      </c>
      <c r="G2" s="2"/>
      <c r="H2" s="2"/>
    </row>
    <row r="3" spans="1:8" ht="31.5" x14ac:dyDescent="0.5">
      <c r="A3" s="38" t="s">
        <v>29</v>
      </c>
      <c r="B3" s="40">
        <v>65</v>
      </c>
      <c r="C3" s="40">
        <v>25</v>
      </c>
      <c r="D3" s="39">
        <f t="shared" ref="D3:D5" si="0">SUM(B3+C3)</f>
        <v>90</v>
      </c>
      <c r="E3" s="39">
        <v>15</v>
      </c>
      <c r="F3" s="40">
        <f t="shared" ref="F3:F4" si="1">SUM(D3+E3)</f>
        <v>105</v>
      </c>
      <c r="G3" s="2"/>
      <c r="H3" s="2"/>
    </row>
    <row r="4" spans="1:8" ht="31.5" x14ac:dyDescent="0.5">
      <c r="A4" s="38" t="s">
        <v>30</v>
      </c>
      <c r="B4" s="40">
        <v>25</v>
      </c>
      <c r="C4" s="40">
        <v>0</v>
      </c>
      <c r="D4" s="39">
        <f t="shared" si="0"/>
        <v>25</v>
      </c>
      <c r="E4" s="39">
        <v>15</v>
      </c>
      <c r="F4" s="40">
        <f t="shared" si="1"/>
        <v>40</v>
      </c>
      <c r="G4" s="2"/>
      <c r="H4" s="2"/>
    </row>
    <row r="5" spans="1:8" ht="31.5" x14ac:dyDescent="0.5">
      <c r="A5" s="41" t="s">
        <v>31</v>
      </c>
      <c r="B5" s="40">
        <v>100</v>
      </c>
      <c r="C5" s="40"/>
      <c r="D5" s="39">
        <f t="shared" si="0"/>
        <v>100</v>
      </c>
      <c r="E5" s="40"/>
      <c r="F5" s="40"/>
      <c r="G5" s="2"/>
      <c r="H5" s="2"/>
    </row>
    <row r="6" spans="1:8" x14ac:dyDescent="0.35">
      <c r="A6" s="37"/>
      <c r="B6" s="30"/>
      <c r="C6" s="30"/>
      <c r="D6" s="30"/>
      <c r="G6" s="2"/>
      <c r="H6" s="2"/>
    </row>
    <row r="7" spans="1:8" x14ac:dyDescent="0.35">
      <c r="A7" s="42" t="s">
        <v>37</v>
      </c>
      <c r="B7" s="43"/>
      <c r="C7" s="43"/>
      <c r="D7" s="43"/>
      <c r="E7" s="43"/>
      <c r="F7" s="43"/>
      <c r="G7" s="2"/>
      <c r="H7" s="2"/>
    </row>
    <row r="8" spans="1:8" x14ac:dyDescent="0.35">
      <c r="A8" s="43"/>
      <c r="B8" s="43"/>
      <c r="C8" s="43"/>
      <c r="D8" s="43"/>
      <c r="E8" s="43"/>
      <c r="F8" s="43"/>
      <c r="G8" s="2"/>
      <c r="H8" s="2"/>
    </row>
    <row r="9" spans="1:8" x14ac:dyDescent="0.35">
      <c r="A9" s="43"/>
      <c r="B9" s="43"/>
      <c r="C9" s="43"/>
      <c r="D9" s="43"/>
      <c r="E9" s="43"/>
      <c r="F9" s="43"/>
      <c r="G9" s="2"/>
      <c r="H9" s="2"/>
    </row>
    <row r="10" spans="1:8" x14ac:dyDescent="0.35">
      <c r="A10" s="43"/>
      <c r="B10" s="43"/>
      <c r="C10" s="43"/>
      <c r="D10" s="43"/>
      <c r="E10" s="43"/>
      <c r="F10" s="43"/>
      <c r="G10" s="2"/>
      <c r="H10" s="2"/>
    </row>
    <row r="11" spans="1:8" x14ac:dyDescent="0.35">
      <c r="A11" s="43"/>
      <c r="B11" s="43"/>
      <c r="C11" s="43"/>
      <c r="D11" s="43"/>
      <c r="E11" s="43"/>
      <c r="F11" s="43"/>
      <c r="G11" s="2"/>
      <c r="H11" s="2"/>
    </row>
    <row r="12" spans="1:8" x14ac:dyDescent="0.35">
      <c r="A12" s="43"/>
      <c r="B12" s="43"/>
      <c r="C12" s="43"/>
      <c r="D12" s="43"/>
      <c r="E12" s="43"/>
      <c r="F12" s="43"/>
      <c r="G12" s="2"/>
      <c r="H12" s="2"/>
    </row>
    <row r="13" spans="1:8" x14ac:dyDescent="0.35">
      <c r="A13" s="43"/>
      <c r="B13" s="43"/>
      <c r="C13" s="43"/>
      <c r="D13" s="43"/>
      <c r="E13" s="43"/>
      <c r="F13" s="43"/>
      <c r="G13" s="2"/>
      <c r="H13" s="2"/>
    </row>
    <row r="14" spans="1:8" x14ac:dyDescent="0.35">
      <c r="A14" s="43"/>
      <c r="B14" s="43"/>
      <c r="C14" s="43"/>
      <c r="D14" s="43"/>
      <c r="E14" s="43"/>
      <c r="F14" s="43"/>
      <c r="G14" s="2"/>
      <c r="H14" s="2"/>
    </row>
    <row r="15" spans="1:8" x14ac:dyDescent="0.35">
      <c r="A15" s="43"/>
      <c r="B15" s="43"/>
      <c r="C15" s="43"/>
      <c r="D15" s="43"/>
      <c r="E15" s="43"/>
      <c r="F15" s="43"/>
      <c r="G15" s="2"/>
      <c r="H15" s="2"/>
    </row>
    <row r="16" spans="1:8" x14ac:dyDescent="0.35">
      <c r="A16" s="43"/>
      <c r="B16" s="43"/>
      <c r="C16" s="43"/>
      <c r="D16" s="43"/>
      <c r="E16" s="43"/>
      <c r="F16" s="43"/>
      <c r="G16" s="2"/>
      <c r="H16" s="2"/>
    </row>
    <row r="17" spans="1:8" x14ac:dyDescent="0.35">
      <c r="A17" s="43"/>
      <c r="B17" s="43"/>
      <c r="C17" s="43"/>
      <c r="D17" s="43"/>
      <c r="E17" s="43"/>
      <c r="F17" s="43"/>
      <c r="G17" s="2"/>
      <c r="H17" s="2"/>
    </row>
    <row r="18" spans="1:8" x14ac:dyDescent="0.35">
      <c r="D18" s="44"/>
      <c r="G18" s="30"/>
      <c r="H18" s="2"/>
    </row>
    <row r="19" spans="1:8" x14ac:dyDescent="0.35">
      <c r="D19" s="44"/>
      <c r="G19" s="30"/>
      <c r="H19" s="2"/>
    </row>
    <row r="20" spans="1:8" x14ac:dyDescent="0.35">
      <c r="D20" s="44"/>
      <c r="G20" s="30"/>
      <c r="H20" s="2"/>
    </row>
  </sheetData>
  <mergeCells count="1">
    <mergeCell ref="A7:F17"/>
  </mergeCells>
  <phoneticPr fontId="1" type="noConversion"/>
  <pageMargins left="0.25" right="0.25" top="0.75" bottom="0.75" header="0.3" footer="0.3"/>
  <pageSetup orientation="landscape" horizontalDpi="4294967295" verticalDpi="4294967295" r:id="rId1"/>
  <headerFooter>
    <oddHeader>&amp;C&amp;20 2024 Registration Fee Chart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16A22-E35C-4A4F-BA2B-D0D357A0553E}">
  <dimension ref="A1:G7"/>
  <sheetViews>
    <sheetView workbookViewId="0">
      <selection activeCell="B1" sqref="B1:C1048576"/>
    </sheetView>
  </sheetViews>
  <sheetFormatPr defaultRowHeight="15" x14ac:dyDescent="0.25"/>
  <cols>
    <col min="2" max="3" width="8.140625" bestFit="1" customWidth="1"/>
  </cols>
  <sheetData>
    <row r="1" spans="1:7" ht="151.5" x14ac:dyDescent="0.35">
      <c r="A1" s="1" t="s">
        <v>0</v>
      </c>
      <c r="B1" s="19" t="s">
        <v>1</v>
      </c>
      <c r="C1" s="28" t="s">
        <v>11</v>
      </c>
      <c r="D1" s="22" t="s">
        <v>26</v>
      </c>
      <c r="E1" s="31" t="s">
        <v>2</v>
      </c>
      <c r="F1" s="24" t="s">
        <v>9</v>
      </c>
      <c r="G1" s="35" t="s">
        <v>27</v>
      </c>
    </row>
    <row r="2" spans="1:7" ht="21" x14ac:dyDescent="0.35">
      <c r="A2" s="3" t="s">
        <v>3</v>
      </c>
      <c r="B2" s="20" t="e">
        <f>SUM(#REF! +#REF!)</f>
        <v>#REF!</v>
      </c>
      <c r="C2" s="29" t="e">
        <f>SUM(#REF! +#REF!+25)</f>
        <v>#REF!</v>
      </c>
      <c r="D2" s="23" t="e">
        <f>SUM(C2+B7)</f>
        <v>#REF!</v>
      </c>
      <c r="E2" s="32">
        <v>6.25</v>
      </c>
      <c r="F2" s="25">
        <v>18.75</v>
      </c>
      <c r="G2" s="36" t="e">
        <f>SUM(F2+#REF!)</f>
        <v>#REF!</v>
      </c>
    </row>
    <row r="3" spans="1:7" ht="21" x14ac:dyDescent="0.35">
      <c r="A3" s="3" t="s">
        <v>4</v>
      </c>
      <c r="B3" s="20" t="e">
        <f>SUM(#REF! +#REF!)</f>
        <v>#REF!</v>
      </c>
      <c r="C3" s="29" t="e">
        <f>SUM(#REF! +#REF!+25)</f>
        <v>#REF!</v>
      </c>
      <c r="D3" s="23" t="e">
        <f>SUM(C3+B7)</f>
        <v>#REF!</v>
      </c>
      <c r="E3" s="32">
        <v>5</v>
      </c>
      <c r="F3" s="25">
        <v>15</v>
      </c>
      <c r="G3" s="36" t="e">
        <f>SUM(F3+#REF!)</f>
        <v>#REF!</v>
      </c>
    </row>
    <row r="4" spans="1:7" ht="21" x14ac:dyDescent="0.35">
      <c r="A4" s="3" t="s">
        <v>5</v>
      </c>
      <c r="B4" s="20" t="e">
        <f>SUM(#REF! +#REF!)</f>
        <v>#REF!</v>
      </c>
      <c r="C4" s="29" t="e">
        <f>SUM(#REF! +#REF!+25)</f>
        <v>#REF!</v>
      </c>
      <c r="D4" s="23" t="e">
        <f>SUM(C4+B7)</f>
        <v>#REF!</v>
      </c>
      <c r="E4" s="32">
        <v>3.75</v>
      </c>
      <c r="F4" s="25">
        <v>11.25</v>
      </c>
      <c r="G4" s="36" t="e">
        <f>SUM(F4+#REF!)</f>
        <v>#REF!</v>
      </c>
    </row>
    <row r="5" spans="1:7" ht="21" x14ac:dyDescent="0.35">
      <c r="A5" s="3" t="s">
        <v>6</v>
      </c>
      <c r="B5" s="20" t="e">
        <f>SUM(#REF! +#REF!)</f>
        <v>#REF!</v>
      </c>
      <c r="C5" s="29" t="e">
        <f>SUM(#REF! +#REF!+25)</f>
        <v>#REF!</v>
      </c>
      <c r="D5" s="23" t="e">
        <f>SUM(C5+B7)</f>
        <v>#REF!</v>
      </c>
      <c r="E5" s="32">
        <v>2.5</v>
      </c>
      <c r="F5" s="25">
        <v>7.5</v>
      </c>
      <c r="G5" s="36" t="e">
        <f>SUM(F5+#REF!)</f>
        <v>#REF!</v>
      </c>
    </row>
    <row r="6" spans="1:7" ht="21" x14ac:dyDescent="0.35">
      <c r="A6" s="3" t="s">
        <v>7</v>
      </c>
      <c r="B6" s="20" t="e">
        <f>SUM(#REF! +#REF!)</f>
        <v>#REF!</v>
      </c>
      <c r="C6" s="29" t="e">
        <f>SUM(#REF! +#REF!+25)</f>
        <v>#REF!</v>
      </c>
      <c r="D6" s="23" t="e">
        <f>SUM(C6+B7)</f>
        <v>#REF!</v>
      </c>
      <c r="E6" s="32">
        <v>1.25</v>
      </c>
      <c r="F6" s="25">
        <v>3.75</v>
      </c>
      <c r="G6" s="36" t="e">
        <f>SUM(F6+#REF!)</f>
        <v>#REF!</v>
      </c>
    </row>
    <row r="7" spans="1:7" ht="21" x14ac:dyDescent="0.35">
      <c r="A7" s="5" t="s">
        <v>12</v>
      </c>
      <c r="B7" s="17" t="e">
        <f>SUM(#REF! +#REF!)</f>
        <v>#REF!</v>
      </c>
      <c r="C7" s="17"/>
      <c r="D7" s="17" t="e">
        <f>SUM(B7+25)</f>
        <v>#REF!</v>
      </c>
      <c r="E7" s="10">
        <v>15</v>
      </c>
      <c r="F7" s="6">
        <v>45</v>
      </c>
      <c r="G7" s="18" t="e">
        <f>SUM(F7+#REF!)</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2A32F-C236-4552-9DE0-BA28849B674B}">
  <dimension ref="A1:I18"/>
  <sheetViews>
    <sheetView topLeftCell="A3" workbookViewId="0">
      <selection sqref="A1:XFD1048576"/>
    </sheetView>
  </sheetViews>
  <sheetFormatPr defaultColWidth="15.7109375" defaultRowHeight="21" x14ac:dyDescent="0.35"/>
  <cols>
    <col min="1" max="1" width="25.5703125" style="2" bestFit="1" customWidth="1"/>
    <col min="2" max="3" width="9.85546875" style="9" bestFit="1" customWidth="1"/>
    <col min="4" max="4" width="11.5703125" style="21" bestFit="1" customWidth="1"/>
    <col min="5" max="5" width="13.28515625" style="30" bestFit="1" customWidth="1"/>
    <col min="6" max="6" width="11.28515625" style="21" bestFit="1" customWidth="1"/>
    <col min="7" max="7" width="13.28515625" style="30" bestFit="1" customWidth="1"/>
    <col min="8" max="8" width="12.85546875" style="21" bestFit="1" customWidth="1"/>
    <col min="9" max="9" width="12.5703125" style="30" customWidth="1"/>
    <col min="10" max="16384" width="15.7109375" style="2"/>
  </cols>
  <sheetData>
    <row r="1" spans="1:9" ht="93" customHeight="1" x14ac:dyDescent="0.35">
      <c r="A1" s="1" t="s">
        <v>0</v>
      </c>
      <c r="B1" s="15" t="s">
        <v>24</v>
      </c>
      <c r="C1" s="14" t="s">
        <v>25</v>
      </c>
      <c r="D1" s="19" t="s">
        <v>1</v>
      </c>
      <c r="E1" s="28" t="s">
        <v>11</v>
      </c>
      <c r="F1" s="22" t="s">
        <v>10</v>
      </c>
      <c r="G1" s="31" t="s">
        <v>2</v>
      </c>
      <c r="H1" s="24" t="s">
        <v>9</v>
      </c>
      <c r="I1" s="35" t="s">
        <v>8</v>
      </c>
    </row>
    <row r="2" spans="1:9" x14ac:dyDescent="0.35">
      <c r="A2" s="3" t="s">
        <v>3</v>
      </c>
      <c r="B2" s="11">
        <v>31.25</v>
      </c>
      <c r="C2" s="4">
        <v>5</v>
      </c>
      <c r="D2" s="20">
        <f>SUM( B2+C2)</f>
        <v>36.25</v>
      </c>
      <c r="E2" s="29">
        <f>SUM(B2+ C2+25)</f>
        <v>61.25</v>
      </c>
      <c r="F2" s="23">
        <f>SUM(E2+D7)</f>
        <v>148.25</v>
      </c>
      <c r="G2" s="32">
        <v>6.25</v>
      </c>
      <c r="H2" s="25">
        <v>18.75</v>
      </c>
      <c r="I2" s="36">
        <f t="shared" ref="I2:I18" si="0">SUM(H2+C2)</f>
        <v>23.75</v>
      </c>
    </row>
    <row r="3" spans="1:9" x14ac:dyDescent="0.35">
      <c r="A3" s="3" t="s">
        <v>4</v>
      </c>
      <c r="B3" s="11">
        <v>25</v>
      </c>
      <c r="C3" s="4">
        <v>4</v>
      </c>
      <c r="D3" s="20">
        <f t="shared" ref="D3:D18" si="1">SUM( B3+C3)</f>
        <v>29</v>
      </c>
      <c r="E3" s="29">
        <f t="shared" ref="E3:E6" si="2">SUM(B3+ C3+25)</f>
        <v>54</v>
      </c>
      <c r="F3" s="23">
        <f>SUM(E3+D7)</f>
        <v>141</v>
      </c>
      <c r="G3" s="32">
        <v>5</v>
      </c>
      <c r="H3" s="25">
        <v>15</v>
      </c>
      <c r="I3" s="36">
        <f t="shared" si="0"/>
        <v>19</v>
      </c>
    </row>
    <row r="4" spans="1:9" x14ac:dyDescent="0.35">
      <c r="A4" s="3" t="s">
        <v>5</v>
      </c>
      <c r="B4" s="11">
        <v>18.75</v>
      </c>
      <c r="C4" s="4">
        <v>3</v>
      </c>
      <c r="D4" s="20">
        <f t="shared" si="1"/>
        <v>21.75</v>
      </c>
      <c r="E4" s="29">
        <f t="shared" si="2"/>
        <v>46.75</v>
      </c>
      <c r="F4" s="23">
        <f>SUM(E4+D7)</f>
        <v>133.75</v>
      </c>
      <c r="G4" s="32">
        <v>3.75</v>
      </c>
      <c r="H4" s="25">
        <v>11.25</v>
      </c>
      <c r="I4" s="36">
        <f t="shared" si="0"/>
        <v>14.25</v>
      </c>
    </row>
    <row r="5" spans="1:9" x14ac:dyDescent="0.35">
      <c r="A5" s="3" t="s">
        <v>6</v>
      </c>
      <c r="B5" s="11">
        <v>12.5</v>
      </c>
      <c r="C5" s="4">
        <v>2</v>
      </c>
      <c r="D5" s="20">
        <f t="shared" si="1"/>
        <v>14.5</v>
      </c>
      <c r="E5" s="29">
        <f t="shared" si="2"/>
        <v>39.5</v>
      </c>
      <c r="F5" s="23">
        <f>SUM(E5+D7)</f>
        <v>126.5</v>
      </c>
      <c r="G5" s="32">
        <v>2.5</v>
      </c>
      <c r="H5" s="25">
        <v>7.5</v>
      </c>
      <c r="I5" s="36">
        <f t="shared" si="0"/>
        <v>9.5</v>
      </c>
    </row>
    <row r="6" spans="1:9" x14ac:dyDescent="0.35">
      <c r="A6" s="3" t="s">
        <v>7</v>
      </c>
      <c r="B6" s="11">
        <v>6.25</v>
      </c>
      <c r="C6" s="4">
        <v>1</v>
      </c>
      <c r="D6" s="20">
        <f t="shared" si="1"/>
        <v>7.25</v>
      </c>
      <c r="E6" s="29">
        <f t="shared" si="2"/>
        <v>32.25</v>
      </c>
      <c r="F6" s="23">
        <f>SUM(E6+D7)</f>
        <v>119.25</v>
      </c>
      <c r="G6" s="32">
        <v>1.25</v>
      </c>
      <c r="H6" s="25">
        <v>3.75</v>
      </c>
      <c r="I6" s="36">
        <f t="shared" si="0"/>
        <v>4.75</v>
      </c>
    </row>
    <row r="7" spans="1:9" x14ac:dyDescent="0.35">
      <c r="A7" s="5" t="s">
        <v>12</v>
      </c>
      <c r="B7" s="6">
        <v>75</v>
      </c>
      <c r="C7" s="16">
        <v>12</v>
      </c>
      <c r="D7" s="17">
        <f t="shared" si="1"/>
        <v>87</v>
      </c>
      <c r="E7" s="17"/>
      <c r="F7" s="17">
        <f>SUM(D7+25)</f>
        <v>112</v>
      </c>
      <c r="G7" s="10">
        <v>15</v>
      </c>
      <c r="H7" s="6">
        <v>45</v>
      </c>
      <c r="I7" s="18">
        <f t="shared" si="0"/>
        <v>57</v>
      </c>
    </row>
    <row r="8" spans="1:9" x14ac:dyDescent="0.35">
      <c r="A8" s="7" t="s">
        <v>13</v>
      </c>
      <c r="B8" s="12">
        <f>SUM(B7-6)</f>
        <v>69</v>
      </c>
      <c r="C8" s="4">
        <v>11</v>
      </c>
      <c r="D8" s="20">
        <f t="shared" si="1"/>
        <v>80</v>
      </c>
      <c r="E8" s="29"/>
      <c r="F8" s="20">
        <f>SUM(D8+25)</f>
        <v>105</v>
      </c>
      <c r="G8" s="33">
        <v>13.75</v>
      </c>
      <c r="H8" s="26">
        <f>SUM(H7-3.75)</f>
        <v>41.25</v>
      </c>
      <c r="I8" s="36">
        <f t="shared" si="0"/>
        <v>52.25</v>
      </c>
    </row>
    <row r="9" spans="1:9" x14ac:dyDescent="0.35">
      <c r="A9" s="7" t="s">
        <v>14</v>
      </c>
      <c r="B9" s="12">
        <f t="shared" ref="B9:B18" si="3">SUM(B8-6)</f>
        <v>63</v>
      </c>
      <c r="C9" s="4">
        <v>10</v>
      </c>
      <c r="D9" s="20">
        <f t="shared" si="1"/>
        <v>73</v>
      </c>
      <c r="E9" s="29"/>
      <c r="F9" s="20">
        <f>SUM(D9+25)</f>
        <v>98</v>
      </c>
      <c r="G9" s="33">
        <v>12.5</v>
      </c>
      <c r="H9" s="26">
        <f>SUM(H8-3.75)</f>
        <v>37.5</v>
      </c>
      <c r="I9" s="36">
        <f t="shared" si="0"/>
        <v>47.5</v>
      </c>
    </row>
    <row r="10" spans="1:9" x14ac:dyDescent="0.35">
      <c r="A10" s="7" t="s">
        <v>15</v>
      </c>
      <c r="B10" s="12">
        <f t="shared" si="3"/>
        <v>57</v>
      </c>
      <c r="C10" s="4">
        <v>9</v>
      </c>
      <c r="D10" s="20">
        <f t="shared" si="1"/>
        <v>66</v>
      </c>
      <c r="E10" s="29"/>
      <c r="F10" s="20">
        <f t="shared" ref="F10:F16" si="4">SUM( D10+25)</f>
        <v>91</v>
      </c>
      <c r="G10" s="33">
        <v>11.25</v>
      </c>
      <c r="H10" s="26">
        <f t="shared" ref="H10:H18" si="5">SUM(H9-3.75)</f>
        <v>33.75</v>
      </c>
      <c r="I10" s="36">
        <f t="shared" si="0"/>
        <v>42.75</v>
      </c>
    </row>
    <row r="11" spans="1:9" x14ac:dyDescent="0.35">
      <c r="A11" s="7" t="s">
        <v>16</v>
      </c>
      <c r="B11" s="12">
        <f t="shared" si="3"/>
        <v>51</v>
      </c>
      <c r="C11" s="4">
        <v>8</v>
      </c>
      <c r="D11" s="20">
        <f t="shared" si="1"/>
        <v>59</v>
      </c>
      <c r="E11" s="29"/>
      <c r="F11" s="20">
        <f t="shared" si="4"/>
        <v>84</v>
      </c>
      <c r="G11" s="33">
        <v>10</v>
      </c>
      <c r="H11" s="26">
        <f t="shared" si="5"/>
        <v>30</v>
      </c>
      <c r="I11" s="36">
        <f t="shared" si="0"/>
        <v>38</v>
      </c>
    </row>
    <row r="12" spans="1:9" x14ac:dyDescent="0.35">
      <c r="A12" s="7" t="s">
        <v>17</v>
      </c>
      <c r="B12" s="12">
        <f t="shared" si="3"/>
        <v>45</v>
      </c>
      <c r="C12" s="4">
        <v>7</v>
      </c>
      <c r="D12" s="20">
        <f t="shared" si="1"/>
        <v>52</v>
      </c>
      <c r="E12" s="29"/>
      <c r="F12" s="20">
        <f t="shared" si="4"/>
        <v>77</v>
      </c>
      <c r="G12" s="33">
        <v>8.75</v>
      </c>
      <c r="H12" s="26">
        <f t="shared" si="5"/>
        <v>26.25</v>
      </c>
      <c r="I12" s="36">
        <f t="shared" si="0"/>
        <v>33.25</v>
      </c>
    </row>
    <row r="13" spans="1:9" x14ac:dyDescent="0.35">
      <c r="A13" s="7" t="s">
        <v>18</v>
      </c>
      <c r="B13" s="12">
        <f t="shared" si="3"/>
        <v>39</v>
      </c>
      <c r="C13" s="4">
        <v>6</v>
      </c>
      <c r="D13" s="20">
        <f t="shared" si="1"/>
        <v>45</v>
      </c>
      <c r="E13" s="29"/>
      <c r="F13" s="20">
        <f t="shared" si="4"/>
        <v>70</v>
      </c>
      <c r="G13" s="33">
        <v>7.5</v>
      </c>
      <c r="H13" s="26">
        <f t="shared" si="5"/>
        <v>22.5</v>
      </c>
      <c r="I13" s="36">
        <f t="shared" si="0"/>
        <v>28.5</v>
      </c>
    </row>
    <row r="14" spans="1:9" x14ac:dyDescent="0.35">
      <c r="A14" s="7" t="s">
        <v>19</v>
      </c>
      <c r="B14" s="12">
        <f t="shared" si="3"/>
        <v>33</v>
      </c>
      <c r="C14" s="4">
        <v>5</v>
      </c>
      <c r="D14" s="20">
        <f t="shared" si="1"/>
        <v>38</v>
      </c>
      <c r="E14" s="29"/>
      <c r="F14" s="20">
        <f t="shared" si="4"/>
        <v>63</v>
      </c>
      <c r="G14" s="33">
        <v>6.25</v>
      </c>
      <c r="H14" s="26">
        <f t="shared" si="5"/>
        <v>18.75</v>
      </c>
      <c r="I14" s="36">
        <f t="shared" si="0"/>
        <v>23.75</v>
      </c>
    </row>
    <row r="15" spans="1:9" x14ac:dyDescent="0.35">
      <c r="A15" s="7" t="s">
        <v>20</v>
      </c>
      <c r="B15" s="12">
        <f t="shared" si="3"/>
        <v>27</v>
      </c>
      <c r="C15" s="4">
        <v>4</v>
      </c>
      <c r="D15" s="20">
        <f t="shared" si="1"/>
        <v>31</v>
      </c>
      <c r="E15" s="29"/>
      <c r="F15" s="20">
        <f t="shared" si="4"/>
        <v>56</v>
      </c>
      <c r="G15" s="33">
        <v>5</v>
      </c>
      <c r="H15" s="26">
        <f t="shared" si="5"/>
        <v>15</v>
      </c>
      <c r="I15" s="36">
        <f t="shared" si="0"/>
        <v>19</v>
      </c>
    </row>
    <row r="16" spans="1:9" x14ac:dyDescent="0.35">
      <c r="A16" s="7" t="s">
        <v>21</v>
      </c>
      <c r="B16" s="12">
        <f t="shared" si="3"/>
        <v>21</v>
      </c>
      <c r="C16" s="4">
        <v>3</v>
      </c>
      <c r="D16" s="20">
        <f t="shared" si="1"/>
        <v>24</v>
      </c>
      <c r="E16" s="29"/>
      <c r="F16" s="20">
        <f t="shared" si="4"/>
        <v>49</v>
      </c>
      <c r="G16" s="33">
        <v>3.75</v>
      </c>
      <c r="H16" s="26">
        <f t="shared" si="5"/>
        <v>11.25</v>
      </c>
      <c r="I16" s="36">
        <f t="shared" si="0"/>
        <v>14.25</v>
      </c>
    </row>
    <row r="17" spans="1:9" x14ac:dyDescent="0.35">
      <c r="A17" s="7" t="s">
        <v>22</v>
      </c>
      <c r="B17" s="12">
        <f t="shared" si="3"/>
        <v>15</v>
      </c>
      <c r="C17" s="4">
        <v>2</v>
      </c>
      <c r="D17" s="20">
        <v>12</v>
      </c>
      <c r="E17" s="29"/>
      <c r="F17" s="20">
        <v>37</v>
      </c>
      <c r="G17" s="33">
        <v>2.5</v>
      </c>
      <c r="H17" s="26">
        <f t="shared" si="5"/>
        <v>7.5</v>
      </c>
      <c r="I17" s="36">
        <f t="shared" si="0"/>
        <v>9.5</v>
      </c>
    </row>
    <row r="18" spans="1:9" ht="21.75" thickBot="1" x14ac:dyDescent="0.4">
      <c r="A18" s="8" t="s">
        <v>23</v>
      </c>
      <c r="B18" s="13">
        <f t="shared" si="3"/>
        <v>9</v>
      </c>
      <c r="C18" s="4">
        <v>1</v>
      </c>
      <c r="D18" s="20">
        <f t="shared" si="1"/>
        <v>10</v>
      </c>
      <c r="E18" s="29"/>
      <c r="F18" s="20">
        <f>SUM( D18+25)</f>
        <v>35</v>
      </c>
      <c r="G18" s="34"/>
      <c r="H18" s="27">
        <f t="shared" si="5"/>
        <v>3.75</v>
      </c>
      <c r="I18" s="36">
        <f t="shared" si="0"/>
        <v>4.75</v>
      </c>
    </row>
  </sheetData>
  <pageMargins left="0.7" right="0.7" top="0.75" bottom="0.75" header="0.3" footer="0.3"/>
  <pageSetup orientation="landscape" r:id="rId1"/>
</worksheet>
</file>

<file path=docMetadata/LabelInfo.xml><?xml version="1.0" encoding="utf-8"?>
<clbl:labelList xmlns:clbl="http://schemas.microsoft.com/office/2020/mipLabelMetadata">
  <clbl:label id="{fd9008a0-7846-4989-a4c5-77cfad3f7e4e}" enabled="0" method="" siteId="{fd9008a0-7846-4989-a4c5-77cfad3f7e4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Wilson</dc:creator>
  <cp:lastModifiedBy>Anna Wilson</cp:lastModifiedBy>
  <cp:lastPrinted>2024-09-11T15:01:03Z</cp:lastPrinted>
  <dcterms:created xsi:type="dcterms:W3CDTF">2020-03-04T19:43:06Z</dcterms:created>
  <dcterms:modified xsi:type="dcterms:W3CDTF">2024-09-11T15:02:41Z</dcterms:modified>
</cp:coreProperties>
</file>